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Tonery\2022\029\0 podklady\"/>
    </mc:Choice>
  </mc:AlternateContent>
  <xr:revisionPtr revIDLastSave="0" documentId="13_ncr:1_{D254B068-0AD4-4795-B3AF-17E30EED608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Tonery" sheetId="1" r:id="rId1"/>
  </sheets>
  <definedNames>
    <definedName name="_xlnm.Print_Area" localSheetId="0">Tonery!$B$2:$T$13</definedName>
  </definedNames>
  <calcPr calcId="191029"/>
</workbook>
</file>

<file path=xl/calcChain.xml><?xml version="1.0" encoding="utf-8"?>
<calcChain xmlns="http://schemas.openxmlformats.org/spreadsheetml/2006/main">
  <c r="R9" i="1" l="1"/>
  <c r="S10" i="1"/>
  <c r="S9" i="1"/>
  <c r="O9" i="1"/>
  <c r="O10" i="1"/>
  <c r="H9" i="1"/>
  <c r="H10" i="1"/>
  <c r="R10" i="1" l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<sst xmlns="http://schemas.openxmlformats.org/spreadsheetml/2006/main" count="50" uniqueCount="41">
  <si>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</si>
  <si>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</si>
  <si>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</si>
  <si>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</si>
  <si>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</si>
  <si>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</si>
  <si>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</si>
  <si>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</si>
  <si>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</si>
  <si>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</si>
  <si>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</si>
  <si>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</si>
  <si>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</si>
  <si>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</si>
  <si>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</si>
  <si>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</si>
  <si>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</si>
  <si>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</si>
  <si>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</si>
  <si>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</si>
  <si>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</si>
  <si>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</si>
  <si>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</si>
  <si>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</si>
  <si>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</si>
  <si>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</si>
  <si>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</si>
  <si>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</si>
  <si>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Příloha č. 2 Kupní smlouvy - technická specifikace
Tonery (II.) 029 - 2022 (originální)</t>
  </si>
  <si>
    <t>Společná faktura</t>
  </si>
  <si>
    <t>ANO</t>
  </si>
  <si>
    <t>SGS-2021-018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</si>
  <si>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</si>
  <si>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Jarmila Glaserová,
Tel.: 702 047 005,
E-mail: jarmilah@fel.zcu.cz</t>
  </si>
  <si>
    <t>Univerzitní 26, 
301 00 Plzeň,
Fakulta elektrotechnická - Katedra elektroenergetiky,
místnost EK 318</t>
  </si>
  <si>
    <r>
      <t xml:space="preserve">Toner do tiskárny HP COLOR LASERJET CM 1312 - </t>
    </r>
    <r>
      <rPr>
        <b/>
        <sz val="11"/>
        <color theme="1"/>
        <rFont val="Calibri"/>
        <family val="2"/>
        <charset val="238"/>
        <scheme val="minor"/>
      </rPr>
      <t>čený</t>
    </r>
  </si>
  <si>
    <r>
      <t xml:space="preserve">Toner do tiskárny HP COLOR LASERJET CM 1312 -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</si>
  <si>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COLOR LASERJET CM 1312 -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</si>
  <si>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HP COLOR LASERJET CM 1312 -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</si>
  <si>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t>Originální toner. Výtěžnost 4 400 stran.</t>
  </si>
  <si>
    <t>Originální toner. Výtěžnost 1 400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</si>
</sst>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topLeftCell="B1" zoomScaleNormal="100" workbookViewId="0">
      <selection activeCell="G7" sqref="G7:G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3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2" width="36" style="5" customWidth="1"/>
    <col min="13" max="13" width="42.285156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2.8554687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87" t="s">
        <v>28</v>
      </c>
      <c r="C1" s="88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32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5" t="s">
        <v>8</v>
      </c>
      <c r="S6" s="65" t="s">
        <v>9</v>
      </c>
      <c r="T6" s="38" t="s">
        <v>25</v>
      </c>
      <c r="U6" s="38" t="s">
        <v>26</v>
      </c>
    </row>
    <row r="7" spans="2:21" ht="44.25" customHeight="1" thickTop="1" x14ac:dyDescent="0.25">
      <c r="B7" s="56">
        <v>1</v>
      </c>
      <c r="C7" s="74" t="s">
        <v>35</v>
      </c>
      <c r="D7" s="57">
        <v>2</v>
      </c>
      <c r="E7" s="58" t="s">
        <v>27</v>
      </c>
      <c r="F7" s="74" t="s">
        <v>39</v>
      </c>
      <c r="G7" s="103"/>
      <c r="H7" s="59" t="str">
        <f t="shared" ref="H7:H10" si="0">IF(P7&gt;1999,"ANO","NE")</f>
        <v>ANO</v>
      </c>
      <c r="I7" s="89" t="s">
        <v>29</v>
      </c>
      <c r="J7" s="92" t="s">
        <v>30</v>
      </c>
      <c r="K7" s="89" t="s">
        <v>31</v>
      </c>
      <c r="L7" s="89" t="s">
        <v>33</v>
      </c>
      <c r="M7" s="89" t="s">
        <v>34</v>
      </c>
      <c r="N7" s="97">
        <v>21</v>
      </c>
      <c r="O7" s="60">
        <f>D7*P7</f>
        <v>6000</v>
      </c>
      <c r="P7" s="61">
        <v>3000</v>
      </c>
      <c r="Q7" s="106"/>
      <c r="R7" s="62">
        <f>D7*Q7</f>
        <v>0</v>
      </c>
      <c r="S7" s="63" t="str">
        <f t="shared" ref="S7" si="1">IF(ISNUMBER(Q7), IF(Q7&gt;P7,"NEVYHOVUJE","VYHOVUJE")," ")</f>
        <v xml:space="preserve"> </v>
      </c>
      <c r="T7" s="100"/>
      <c r="U7" s="58" t="s">
        <v>10</v>
      </c>
    </row>
    <row r="8" spans="2:21" ht="44.25" customHeight="1" x14ac:dyDescent="0.25">
      <c r="B8" s="48">
        <v>2</v>
      </c>
      <c r="C8" s="75" t="s">
        <v>36</v>
      </c>
      <c r="D8" s="49">
        <v>2</v>
      </c>
      <c r="E8" s="50" t="s">
        <v>27</v>
      </c>
      <c r="F8" s="75" t="s">
        <v>40</v>
      </c>
      <c r="G8" s="104"/>
      <c r="H8" s="51" t="str">
        <f t="shared" si="0"/>
        <v>NE</v>
      </c>
      <c r="I8" s="90"/>
      <c r="J8" s="93"/>
      <c r="K8" s="90"/>
      <c r="L8" s="90"/>
      <c r="M8" s="95"/>
      <c r="N8" s="98"/>
      <c r="O8" s="52">
        <f t="shared" ref="O8:O10" si="2">D8*P8</f>
        <v>3200</v>
      </c>
      <c r="P8" s="53">
        <v>1600</v>
      </c>
      <c r="Q8" s="107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101"/>
      <c r="U8" s="50" t="s">
        <v>10</v>
      </c>
    </row>
    <row r="9" spans="2:21" ht="44.25" customHeight="1" x14ac:dyDescent="0.25">
      <c r="B9" s="48">
        <v>3</v>
      </c>
      <c r="C9" s="75" t="s">
        <v>37</v>
      </c>
      <c r="D9" s="49">
        <v>2</v>
      </c>
      <c r="E9" s="50" t="s">
        <v>27</v>
      </c>
      <c r="F9" s="75" t="s">
        <v>40</v>
      </c>
      <c r="G9" s="104"/>
      <c r="H9" s="51" t="str">
        <f t="shared" si="0"/>
        <v>NE</v>
      </c>
      <c r="I9" s="90"/>
      <c r="J9" s="93"/>
      <c r="K9" s="90"/>
      <c r="L9" s="90"/>
      <c r="M9" s="95"/>
      <c r="N9" s="98"/>
      <c r="O9" s="52">
        <f t="shared" si="2"/>
        <v>3200</v>
      </c>
      <c r="P9" s="53">
        <v>1600</v>
      </c>
      <c r="Q9" s="107"/>
      <c r="R9" s="54">
        <f t="shared" ref="R9:R10" si="5">D9*Q9</f>
        <v>0</v>
      </c>
      <c r="S9" s="55" t="str">
        <f t="shared" ref="S9:S10" si="6">IF(ISNUMBER(Q9), IF(Q9&gt;P9,"NEVYHOVUJE","VYHOVUJE")," ")</f>
        <v xml:space="preserve"> </v>
      </c>
      <c r="T9" s="101"/>
      <c r="U9" s="50" t="s">
        <v>10</v>
      </c>
    </row>
    <row r="10" spans="2:21" ht="44.25" customHeight="1" thickBot="1" x14ac:dyDescent="0.3">
      <c r="B10" s="66">
        <v>4</v>
      </c>
      <c r="C10" s="76" t="s">
        <v>38</v>
      </c>
      <c r="D10" s="67">
        <v>2</v>
      </c>
      <c r="E10" s="68" t="s">
        <v>27</v>
      </c>
      <c r="F10" s="76" t="s">
        <v>40</v>
      </c>
      <c r="G10" s="105"/>
      <c r="H10" s="69" t="str">
        <f t="shared" si="0"/>
        <v>NE</v>
      </c>
      <c r="I10" s="91"/>
      <c r="J10" s="94"/>
      <c r="K10" s="91"/>
      <c r="L10" s="91"/>
      <c r="M10" s="96"/>
      <c r="N10" s="99"/>
      <c r="O10" s="70">
        <f t="shared" si="2"/>
        <v>3200</v>
      </c>
      <c r="P10" s="71">
        <v>1600</v>
      </c>
      <c r="Q10" s="108"/>
      <c r="R10" s="72">
        <f t="shared" si="5"/>
        <v>0</v>
      </c>
      <c r="S10" s="73" t="str">
        <f t="shared" si="6"/>
        <v xml:space="preserve"> </v>
      </c>
      <c r="T10" s="102"/>
      <c r="U10" s="68" t="s">
        <v>10</v>
      </c>
    </row>
    <row r="11" spans="2:21" ht="16.5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R11" s="47"/>
    </row>
    <row r="12" spans="2:21" ht="60.75" customHeight="1" thickTop="1" thickBot="1" x14ac:dyDescent="0.3">
      <c r="B12" s="82" t="s">
        <v>14</v>
      </c>
      <c r="C12" s="83"/>
      <c r="D12" s="83"/>
      <c r="E12" s="83"/>
      <c r="F12" s="83"/>
      <c r="G12" s="83"/>
      <c r="H12" s="64"/>
      <c r="I12" s="27"/>
      <c r="J12" s="27"/>
      <c r="K12" s="27"/>
      <c r="L12" s="12"/>
      <c r="M12" s="12"/>
      <c r="N12" s="28"/>
      <c r="O12" s="28"/>
      <c r="P12" s="29" t="s">
        <v>11</v>
      </c>
      <c r="Q12" s="84" t="s">
        <v>12</v>
      </c>
      <c r="R12" s="85"/>
      <c r="S12" s="86"/>
      <c r="T12" s="22"/>
      <c r="U12" s="30"/>
    </row>
    <row r="13" spans="2:21" ht="33.75" customHeight="1" thickTop="1" thickBot="1" x14ac:dyDescent="0.3">
      <c r="B13" s="77" t="s">
        <v>15</v>
      </c>
      <c r="C13" s="78"/>
      <c r="D13" s="78"/>
      <c r="E13" s="78"/>
      <c r="F13" s="78"/>
      <c r="G13" s="78"/>
      <c r="H13" s="37"/>
      <c r="I13" s="31"/>
      <c r="L13" s="10"/>
      <c r="M13" s="10"/>
      <c r="N13" s="32"/>
      <c r="O13" s="32"/>
      <c r="P13" s="33">
        <f>SUM(O7:O10)</f>
        <v>15600</v>
      </c>
      <c r="Q13" s="79">
        <f>SUM(R7:R10)</f>
        <v>0</v>
      </c>
      <c r="R13" s="80"/>
      <c r="S13" s="81"/>
    </row>
    <row r="14" spans="2:21" ht="14.25" customHeight="1" thickTop="1" x14ac:dyDescent="0.25"/>
    <row r="15" spans="2:21" ht="14.25" customHeight="1" x14ac:dyDescent="0.25">
      <c r="B15" s="40"/>
    </row>
    <row r="16" spans="2:21" ht="14.25" customHeight="1" x14ac:dyDescent="0.25">
      <c r="B16" s="41"/>
      <c r="C16" s="4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jufXTTUE1y2QbsxrsrqgQCTCxPxwQCkNRkl4Im0uOq8vradHyCntWaqySJRMxhNz0OxS3lKg7Iz2vdQwz0H6aw==" saltValue="rGHlUIP3VCzkkajqmJE6cg==" spinCount="100000" sheet="1" objects="1" scenarios="1"/>
  <mergeCells count="12">
    <mergeCell ref="B1:C1"/>
    <mergeCell ref="I7:I10"/>
    <mergeCell ref="J7:J10"/>
    <mergeCell ref="K7:K10"/>
    <mergeCell ref="L7:L10"/>
    <mergeCell ref="B13:G13"/>
    <mergeCell ref="Q13:S13"/>
    <mergeCell ref="B12:G12"/>
    <mergeCell ref="Q12:S12"/>
    <mergeCell ref="M7:M10"/>
    <mergeCell ref="N7:N10"/>
    <mergeCell ref="T7:T10"/>
  </mergeCells>
  <conditionalFormatting sqref="B7:B10">
    <cfRule type="containsBlanks" dxfId="12" priority="61">
      <formula>LEN(TRIM(B7))=0</formula>
    </cfRule>
  </conditionalFormatting>
  <conditionalFormatting sqref="B7:B10">
    <cfRule type="cellIs" dxfId="11" priority="56" operator="greaterThanOrEqual">
      <formula>1</formula>
    </cfRule>
  </conditionalFormatting>
  <conditionalFormatting sqref="S7:S10">
    <cfRule type="cellIs" dxfId="10" priority="53" operator="equal">
      <formula>"VYHOVUJE"</formula>
    </cfRule>
  </conditionalFormatting>
  <conditionalFormatting sqref="S7:S10">
    <cfRule type="cellIs" dxfId="9" priority="52" operator="equal">
      <formula>"NEVYHOVUJE"</formula>
    </cfRule>
  </conditionalFormatting>
  <conditionalFormatting sqref="G7:G10 Q7:Q10">
    <cfRule type="containsBlanks" dxfId="8" priority="33">
      <formula>LEN(TRIM(G7))=0</formula>
    </cfRule>
  </conditionalFormatting>
  <conditionalFormatting sqref="G7:G10 Q7:Q10">
    <cfRule type="notContainsBlanks" dxfId="7" priority="31">
      <formula>LEN(TRIM(G7))&gt;0</formula>
    </cfRule>
  </conditionalFormatting>
  <conditionalFormatting sqref="G7:G10 Q7:Q10">
    <cfRule type="notContainsBlanks" dxfId="6" priority="30">
      <formula>LEN(TRIM(G7))&gt;0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Blanks" dxfId="4" priority="7">
      <formula>LEN(TRIM(H7))=0</formula>
    </cfRule>
  </conditionalFormatting>
  <conditionalFormatting sqref="H7:H10">
    <cfRule type="notContainsBlanks" dxfId="3" priority="8">
      <formula>LEN(TRIM(H7))&gt;0</formula>
    </cfRule>
  </conditionalFormatting>
  <conditionalFormatting sqref="H7:H10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0">
    <cfRule type="containsBlanks" dxfId="0" priority="2">
      <formula>LEN(TRIM(D8))=0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2022-06-20T06:16:11Z</cp:lastPrinted>
  <dcterms:created xsi:type="dcterms:W3CDTF">2014-03-05T12:43:32Z</dcterms:created>
  <dcterms:modified xsi:type="dcterms:W3CDTF">2022-06-29T12:06:54Z</dcterms:modified>
</cp:coreProperties>
</file>